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00" windowHeight="754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<sst xmlns="http://schemas.openxmlformats.org/spreadsheetml/2006/main" count="331" uniqueCount="247">
  <si>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</si>
  <si>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</si>
  <si>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</si>
  <si>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</si>
  <si>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</si>
  <si>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</si>
  <si>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</si>
  <si>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</si>
  <si>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</si>
  <si>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</si>
  <si>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</si>
  <si>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</si>
  <si>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</si>
  <si>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</si>
  <si>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</si>
  <si>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</si>
  <si>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</si>
  <si>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</si>
  <si>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</si>
  <si>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</si>
  <si>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</si>
  <si>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</si>
  <si>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</si>
  <si>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</si>
  <si>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</si>
  <si>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</si>
  <si>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</si>
  <si>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</si>
  <si>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</si>
  <si>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</si>
  <si>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</si>
  <si>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</si>
  <si>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</si>
  <si>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</si>
  <si>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</si>
  <si>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</si>
  <si>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</si>
  <si>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</si>
  <si>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</si>
  <si>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</si>
  <si>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</si>
  <si>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</si>
  <si>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</si>
  <si>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</si>
  <si>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</si>
  <si>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</si>
  <si>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</si>
  <si>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</si>
  <si>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</si>
  <si>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</si>
  <si>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</si>
  <si>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</si>
  <si>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</si>
  <si>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</si>
  <si>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</si>
  <si>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</si>
  <si>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</si>
  <si>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</si>
  <si>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</si>
  <si>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</si>
  <si>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</si>
  <si>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</si>
  <si>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</si>
  <si>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</si>
  <si>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</si>
  <si>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</si>
  <si>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</si>
  <si>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</si>
  <si>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</si>
  <si>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</si>
  <si>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</si>
  <si>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</si>
  <si>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</si>
  <si>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</si>
  <si>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</si>
  <si>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</si>
  <si>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</si>
  <si>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</si>
  <si>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</si>
  <si>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</si>
  <si>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</si>
  <si>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</si>
  <si>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</si>
  <si>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</si>
  <si>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</si>
  <si>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</si>
  <si>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</si>
  <si>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</si>
  <si>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</si>
  <si>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</si>
  <si>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</si>
  <si>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</si>
  <si>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</si>
  <si>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</si>
  <si>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</si>
  <si>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</si>
  <si>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</si>
  <si>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</si>
  <si>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</si>
  <si>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</si>
  <si>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</si>
  <si>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</si>
  <si>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</si>
  <si>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</si>
  <si>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</si>
  <si>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</si>
  <si>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</si>
  <si>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</si>
  <si>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</si>
  <si>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</si>
  <si>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</si>
  <si>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</si>
  <si>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</si>
  <si>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</si>
  <si>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</si>
  <si>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</si>
  <si>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</si>
  <si>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</si>
  <si>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</si>
  <si>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</si>
  <si>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</si>
  <si>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</si>
  <si>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</si>
  <si>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</si>
  <si>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</si>
  <si>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</si>
  <si>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</si>
  <si>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</si>
  <si>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</si>
  <si>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</si>
  <si>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</si>
  <si>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</si>
  <si>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</si>
  <si>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</si>
  <si>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</si>
  <si>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</si>
  <si>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</si>
  <si>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</si>
  <si>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</si>
  <si>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</si>
  <si>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</si>
  <si>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</si>
  <si>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</si>
  <si>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</si>
  <si>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</si>
  <si>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</si>
  <si>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</si>
  <si>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</si>
  <si>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</si>
  <si>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</si>
  <si>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</si>
  <si>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</si>
  <si>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</si>
  <si>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</si>
  <si>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</si>
  <si>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</si>
  <si>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</si>
  <si>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</si>
  <si>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</si>
  <si>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</si>
  <si>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</si>
  <si>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</si>
  <si>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</si>
  <si>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</si>
  <si>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</si>
  <si>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</si>
  <si>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</si>
  <si>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</si>
  <si>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</si>
  <si>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</si>
  <si>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</si>
  <si>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</si>
  <si>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</si>
  <si>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</si>
  <si>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</si>
  <si>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</si>
  <si>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</si>
  <si>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</si>
  <si>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</si>
  <si>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</si>
  <si>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</si>
  <si>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</si>
  <si>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</si>
  <si>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</si>
  <si>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</si>
  <si>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</si>
  <si>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</si>
  <si>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</si>
  <si>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</si>
  <si>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</si>
  <si>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</si>
  <si>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</si>
  <si>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</si>
  <si>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</si>
  <si>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</si>
  <si>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</si>
  <si>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</si>
  <si>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</si>
  <si>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</si>
  <si>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</si>
  <si>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</si>
  <si>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</si>
  <si>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</si>
  <si>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</si>
  <si>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</si>
  <si>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</si>
  <si>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</si>
  <si>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</si>
  <si>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</si>
  <si>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</si>
  <si>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</si>
  <si>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</si>
  <si>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</si>
  <si>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</si>
  <si>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</si>
  <si>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</si>
  <si>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</si>
  <si>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</si>
  <si>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</si>
  <si>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</si>
  <si>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</si>
  <si>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</si>
  <si>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</si>
  <si>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</si>
  <si>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</si>
  <si>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</si>
  <si>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</si>
  <si>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</si>
  <si>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</si>
  <si>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</si>
  <si>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</si>
  <si>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</si>
  <si>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</si>
  <si>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</si>
  <si>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</si>
  <si>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</si>
  <si>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</si>
  <si>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</si>
  <si>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</si>
  <si>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</si>
  <si>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</si>
  <si>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</si>
  <si>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</si>
  <si>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</si>
  <si>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</si>
  <si>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დეკემბერი 2023</t>
  </si>
  <si>
    <t>ანგარიშგების პერიოდი: 01 იანვარი 2023 –31 დეკემბერი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</si>
</sst>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01\Shared\Reporting,%20Operational%20Risks,%20Health%20Optimization\Reporting\FSA\2023\12.December\Aldagi\To%20send\finansuri%20angarishgebis%20danarti%20N%201%20Aldagi%20December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01\Shared\Reporting,%20Operational%20Risks,%20Health%20Optimization\Reporting\FSA\2023\12.December\Aldagi\To%20send\kvartaluri%20statistikuri%20angarishi,%20dazgveva%20%20(Aldagi%2031%20December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574218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3.5">
      <c r="B3" s="245" t="s">
        <v>245</v>
      </c>
      <c r="C3" s="245"/>
      <c r="D3" s="245"/>
      <c r="E3" s="245"/>
    </row>
    <row r="4" spans="2:3" ht="13.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3.5" thickBot="1">
      <c r="E6" s="188" t="s">
        <v>86</v>
      </c>
    </row>
    <row r="7" spans="2:5" s="146" customFormat="1" ht="27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3.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8026452.771159255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50257055.780502856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1684280.22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11663606.338514993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15430164.35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79381585.47614034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8701920.0865729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29754.72999999903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3202243.731939747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15004406.256245982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32561226.794818375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3786196.539999999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5422596.429999838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20090075.09605152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6581734.18040311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261823298.78234884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3.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100728943.9147984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51627467.44914977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1703443.8628324063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4836387.079999997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62259.662212603405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1186083.2394624893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13114332.141466433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173258917.3499221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3.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20536555.35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9762772.920009896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37590631.870517954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20674421.291898943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88564381.43242678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261823298.78234887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7" sqref="A7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57421875" style="150" customWidth="1"/>
    <col min="5" max="5" width="15.574218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5" t="s">
        <v>246</v>
      </c>
      <c r="C2" s="245"/>
      <c r="D2" s="245"/>
      <c r="E2" s="245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143244607.81140295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50872959.92946759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14167067.224582091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4357568.244167481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82562148.90152074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58040891.13852942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11105196.038499998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6291674.55266235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121135.0539405995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6607515.816111099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46498718.78264007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-11073400.3612013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24990029.757679373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30542984.131075002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2013981.9463976654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41411.424585999106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79345.84970571926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28566936.609797057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13549417.30999998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891950.714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3138958.774285013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516508.7607876999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15279916.609497294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31992.97725894566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13319012.977558708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38309042.73523808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98485.95000000007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98485.95000000007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6223828.013757282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960905.593503154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1938125.6100000008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3179713.1163659347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663861.2676673854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12966433.601293756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16790061.989999913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7683709.369999692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221507.94859999942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3168532.34000062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143246.82624501834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-364076.80978766567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23002827.00189894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2328405.709999997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20674421.291898943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70" zoomScaleNormal="70" zoomScaleSheetLayoutView="70" workbookViewId="0" topLeftCell="A1">
      <selection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421875" style="5" customWidth="1"/>
    <col min="7" max="7" width="13.421875" style="5" customWidth="1"/>
    <col min="8" max="8" width="19.140625" style="5" customWidth="1"/>
    <col min="9" max="9" width="12.421875" style="5" customWidth="1"/>
    <col min="10" max="12" width="12.00390625" style="5" customWidth="1"/>
    <col min="13" max="13" width="11.42187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42187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421875" style="5" customWidth="1"/>
    <col min="35" max="36" width="10.57421875" style="5" customWidth="1"/>
    <col min="37" max="16384" width="9.140625" style="5" customWidth="1"/>
  </cols>
  <sheetData>
    <row r="1" spans="1:8" ht="13.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01 იანვარი 2023 –31 დეკემბერი 2023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2110</v>
      </c>
      <c r="D11" s="90">
        <f t="shared" si="0"/>
        <v>772012</v>
      </c>
      <c r="E11" s="90">
        <f t="shared" si="0"/>
        <v>0</v>
      </c>
      <c r="F11" s="90">
        <f t="shared" si="0"/>
        <v>774122</v>
      </c>
      <c r="G11" s="90">
        <f t="shared" si="0"/>
        <v>878193</v>
      </c>
      <c r="H11" s="47"/>
      <c r="I11" s="90">
        <f t="shared" si="0"/>
        <v>28378892.734179005</v>
      </c>
      <c r="J11" s="90">
        <f t="shared" si="0"/>
        <v>2016599.1649596642</v>
      </c>
      <c r="K11" s="90">
        <f t="shared" si="0"/>
        <v>295397.46488999703</v>
      </c>
      <c r="L11" s="90">
        <f t="shared" si="0"/>
        <v>28059832.932831004</v>
      </c>
      <c r="M11" s="90">
        <f t="shared" si="0"/>
        <v>0</v>
      </c>
      <c r="N11" s="75">
        <f>SUM(N12:N15)</f>
        <v>28355230.397721</v>
      </c>
      <c r="O11" s="90">
        <f t="shared" si="0"/>
        <v>2013981.9463976654</v>
      </c>
      <c r="P11" s="90">
        <f t="shared" si="0"/>
        <v>28313818.973135002</v>
      </c>
      <c r="Q11" s="90">
        <f t="shared" si="0"/>
        <v>26379182.876443055</v>
      </c>
      <c r="R11" s="90">
        <f t="shared" si="0"/>
        <v>122837.52</v>
      </c>
      <c r="S11" s="90">
        <f t="shared" si="0"/>
        <v>12902591.78999998</v>
      </c>
      <c r="T11" s="90">
        <f t="shared" si="0"/>
        <v>0</v>
      </c>
      <c r="U11" s="66">
        <f t="shared" si="0"/>
        <v>13025429.30999998</v>
      </c>
      <c r="V11" s="90">
        <f t="shared" si="0"/>
        <v>122837.52</v>
      </c>
      <c r="W11" s="90">
        <f t="shared" si="0"/>
        <v>12010641.07599998</v>
      </c>
      <c r="X11" s="90">
        <f t="shared" si="0"/>
        <v>0</v>
      </c>
      <c r="Y11" s="66">
        <f>SUM(Y12:Y15)</f>
        <v>12133478.59599998</v>
      </c>
      <c r="Z11" s="90">
        <f t="shared" si="0"/>
        <v>15777365.692568991</v>
      </c>
      <c r="AA11" s="91">
        <f t="shared" si="0"/>
        <v>14368906.21778129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2110</v>
      </c>
      <c r="D12" s="93">
        <v>772012</v>
      </c>
      <c r="E12" s="93">
        <v>0</v>
      </c>
      <c r="F12" s="62">
        <f>SUM(C12:E12)</f>
        <v>774122</v>
      </c>
      <c r="G12" s="93">
        <v>878193</v>
      </c>
      <c r="H12" s="46"/>
      <c r="I12" s="93">
        <v>28378892.734179005</v>
      </c>
      <c r="J12" s="93">
        <v>2016599.1649596642</v>
      </c>
      <c r="K12" s="93">
        <v>295397.46488999703</v>
      </c>
      <c r="L12" s="93">
        <v>28059832.932831004</v>
      </c>
      <c r="M12" s="93">
        <v>0</v>
      </c>
      <c r="N12" s="76">
        <f>SUM(K12:M12)</f>
        <v>28355230.397721</v>
      </c>
      <c r="O12" s="93">
        <v>2013981.9463976654</v>
      </c>
      <c r="P12" s="93">
        <v>28313818.973135002</v>
      </c>
      <c r="Q12" s="93">
        <v>26379182.876443055</v>
      </c>
      <c r="R12" s="93">
        <v>122837.52</v>
      </c>
      <c r="S12" s="93">
        <v>12902591.78999998</v>
      </c>
      <c r="T12" s="93">
        <v>0</v>
      </c>
      <c r="U12" s="62">
        <f>SUM(R12:T12)</f>
        <v>13025429.30999998</v>
      </c>
      <c r="V12" s="93">
        <v>122837.52</v>
      </c>
      <c r="W12" s="93">
        <v>12010641.07599998</v>
      </c>
      <c r="X12" s="93">
        <v>0</v>
      </c>
      <c r="Y12" s="62">
        <f>SUM(V12:X12)</f>
        <v>12133478.59599998</v>
      </c>
      <c r="Z12" s="93">
        <v>15777365.692568991</v>
      </c>
      <c r="AA12" s="94">
        <v>14368906.21778129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30108</v>
      </c>
      <c r="E16" s="102">
        <v>0</v>
      </c>
      <c r="F16" s="65">
        <f>SUM(C16:E16)</f>
        <v>30108</v>
      </c>
      <c r="G16" s="102">
        <v>1857</v>
      </c>
      <c r="H16" s="47"/>
      <c r="I16" s="102">
        <v>585009.069149</v>
      </c>
      <c r="J16" s="102">
        <v>0</v>
      </c>
      <c r="K16" s="102">
        <v>0</v>
      </c>
      <c r="L16" s="102">
        <v>585009.069149</v>
      </c>
      <c r="M16" s="102">
        <v>0</v>
      </c>
      <c r="N16" s="79">
        <f>SUM(K16:M16)</f>
        <v>585009.069149</v>
      </c>
      <c r="O16" s="102">
        <v>0</v>
      </c>
      <c r="P16" s="102">
        <v>587767.279961</v>
      </c>
      <c r="Q16" s="102">
        <v>587767.279961</v>
      </c>
      <c r="R16" s="102">
        <v>0</v>
      </c>
      <c r="S16" s="102">
        <v>33675.84</v>
      </c>
      <c r="T16" s="102">
        <v>0</v>
      </c>
      <c r="U16" s="65">
        <f>SUM(R16:T16)</f>
        <v>33675.84</v>
      </c>
      <c r="V16" s="102">
        <v>0</v>
      </c>
      <c r="W16" s="102">
        <v>33675.84</v>
      </c>
      <c r="X16" s="102">
        <v>0</v>
      </c>
      <c r="Y16" s="65">
        <f>SUM(V16:X16)</f>
        <v>33675.84</v>
      </c>
      <c r="Z16" s="102">
        <v>48447.388620499994</v>
      </c>
      <c r="AA16" s="103">
        <v>48447.388620499994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39249</v>
      </c>
      <c r="D17" s="90">
        <f>SUM(D18:D19)</f>
        <v>9395</v>
      </c>
      <c r="E17" s="90">
        <f>SUM(E18:E19)</f>
        <v>20</v>
      </c>
      <c r="F17" s="66">
        <f>SUM(F18:F19)</f>
        <v>48664</v>
      </c>
      <c r="G17" s="90">
        <f>SUM(G18:G19)</f>
        <v>36859</v>
      </c>
      <c r="H17" s="50"/>
      <c r="I17" s="90">
        <f aca="true" t="shared" si="1" ref="I17:AA17">SUM(I18:I19)</f>
        <v>2561848.1814320376</v>
      </c>
      <c r="J17" s="90">
        <f t="shared" si="1"/>
        <v>649257.8290376157</v>
      </c>
      <c r="K17" s="90">
        <f t="shared" si="1"/>
        <v>1943349.0071259318</v>
      </c>
      <c r="L17" s="90">
        <f t="shared" si="1"/>
        <v>557530.3370600028</v>
      </c>
      <c r="M17" s="90">
        <f t="shared" si="1"/>
        <v>2598.2845000000007</v>
      </c>
      <c r="N17" s="75">
        <f t="shared" si="1"/>
        <v>2503477.6286859345</v>
      </c>
      <c r="O17" s="90">
        <f t="shared" si="1"/>
        <v>638102.0829976075</v>
      </c>
      <c r="P17" s="90">
        <f t="shared" si="1"/>
        <v>2297260.7469513426</v>
      </c>
      <c r="Q17" s="90">
        <f t="shared" si="1"/>
        <v>1745511.966114047</v>
      </c>
      <c r="R17" s="90">
        <f t="shared" si="1"/>
        <v>261169.78999999998</v>
      </c>
      <c r="S17" s="90">
        <f t="shared" si="1"/>
        <v>22810.850000000002</v>
      </c>
      <c r="T17" s="90">
        <f t="shared" si="1"/>
        <v>0</v>
      </c>
      <c r="U17" s="66">
        <f t="shared" si="1"/>
        <v>283980.63999999996</v>
      </c>
      <c r="V17" s="90">
        <f t="shared" si="1"/>
        <v>66769.61149999994</v>
      </c>
      <c r="W17" s="90">
        <f t="shared" si="1"/>
        <v>22810.850000000002</v>
      </c>
      <c r="X17" s="90">
        <f t="shared" si="1"/>
        <v>0</v>
      </c>
      <c r="Y17" s="66">
        <f t="shared" si="1"/>
        <v>89580.46149999995</v>
      </c>
      <c r="Z17" s="90">
        <f t="shared" si="1"/>
        <v>383879.20518030215</v>
      </c>
      <c r="AA17" s="91">
        <f t="shared" si="1"/>
        <v>137822.78468030214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31216</v>
      </c>
      <c r="D18" s="105">
        <v>7</v>
      </c>
      <c r="E18" s="105">
        <v>10</v>
      </c>
      <c r="F18" s="67">
        <f>SUM(C18:E18)</f>
        <v>31233</v>
      </c>
      <c r="G18" s="105">
        <v>21428</v>
      </c>
      <c r="H18" s="49"/>
      <c r="I18" s="105">
        <v>1349939.300352014</v>
      </c>
      <c r="J18" s="105">
        <v>642554.8384046156</v>
      </c>
      <c r="K18" s="105">
        <v>1315671.2877259343</v>
      </c>
      <c r="L18" s="105">
        <v>896.2615</v>
      </c>
      <c r="M18" s="105">
        <v>460</v>
      </c>
      <c r="N18" s="80">
        <f>SUM(K18:M18)</f>
        <v>1317027.5492259343</v>
      </c>
      <c r="O18" s="105">
        <v>631399.0923646075</v>
      </c>
      <c r="P18" s="105">
        <v>1250246.0339342954</v>
      </c>
      <c r="Q18" s="105">
        <v>705028.552787096</v>
      </c>
      <c r="R18" s="105">
        <v>261169.78999999998</v>
      </c>
      <c r="S18" s="105">
        <v>3600.22</v>
      </c>
      <c r="T18" s="105">
        <v>0</v>
      </c>
      <c r="U18" s="67">
        <f>SUM(R18:T18)</f>
        <v>264770.00999999995</v>
      </c>
      <c r="V18" s="105">
        <v>66769.61149999994</v>
      </c>
      <c r="W18" s="105">
        <v>3600.22</v>
      </c>
      <c r="X18" s="105">
        <v>0</v>
      </c>
      <c r="Y18" s="67">
        <f>SUM(V18:X18)</f>
        <v>70369.83149999994</v>
      </c>
      <c r="Z18" s="105">
        <v>355382.84144490096</v>
      </c>
      <c r="AA18" s="106">
        <v>109326.42094490095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8033</v>
      </c>
      <c r="D19" s="108">
        <v>9388</v>
      </c>
      <c r="E19" s="108">
        <v>10</v>
      </c>
      <c r="F19" s="68">
        <f>SUM(C19:E19)</f>
        <v>17431</v>
      </c>
      <c r="G19" s="108">
        <v>15431</v>
      </c>
      <c r="H19" s="48"/>
      <c r="I19" s="108">
        <v>1211908.8810800237</v>
      </c>
      <c r="J19" s="108">
        <v>6702.990632999999</v>
      </c>
      <c r="K19" s="108">
        <v>627677.7193999974</v>
      </c>
      <c r="L19" s="108">
        <v>556634.0755600028</v>
      </c>
      <c r="M19" s="108">
        <v>2138.2845000000007</v>
      </c>
      <c r="N19" s="81">
        <f>SUM(K19:M19)</f>
        <v>1186450.0794600002</v>
      </c>
      <c r="O19" s="108">
        <v>6702.990632999999</v>
      </c>
      <c r="P19" s="108">
        <v>1047014.7130170472</v>
      </c>
      <c r="Q19" s="108">
        <v>1040483.4133269511</v>
      </c>
      <c r="R19" s="108">
        <v>0</v>
      </c>
      <c r="S19" s="108">
        <v>19210.63</v>
      </c>
      <c r="T19" s="108">
        <v>0</v>
      </c>
      <c r="U19" s="68">
        <f>SUM(R19:T19)</f>
        <v>19210.63</v>
      </c>
      <c r="V19" s="108">
        <v>0</v>
      </c>
      <c r="W19" s="108">
        <v>19210.63</v>
      </c>
      <c r="X19" s="108">
        <v>0</v>
      </c>
      <c r="Y19" s="68">
        <f>SUM(V19:X19)</f>
        <v>19210.63</v>
      </c>
      <c r="Z19" s="108">
        <v>28496.363735401195</v>
      </c>
      <c r="AA19" s="109">
        <v>28496.363735401195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2140</v>
      </c>
      <c r="D20" s="111">
        <v>365</v>
      </c>
      <c r="E20" s="111">
        <v>0</v>
      </c>
      <c r="F20" s="69">
        <f>SUM(C20:E20)</f>
        <v>2505</v>
      </c>
      <c r="G20" s="111">
        <v>2527</v>
      </c>
      <c r="H20" s="47"/>
      <c r="I20" s="111">
        <v>573736.6262859988</v>
      </c>
      <c r="J20" s="111">
        <v>240230.0720973732</v>
      </c>
      <c r="K20" s="111">
        <v>276892.43211199716</v>
      </c>
      <c r="L20" s="111">
        <v>235358.28919</v>
      </c>
      <c r="M20" s="111">
        <v>0</v>
      </c>
      <c r="N20" s="82">
        <f>SUM(K20:M20)</f>
        <v>512250.7213019972</v>
      </c>
      <c r="O20" s="111">
        <v>239375.7217373727</v>
      </c>
      <c r="P20" s="111">
        <v>370222.88846397464</v>
      </c>
      <c r="Q20" s="111">
        <v>149677.03621407738</v>
      </c>
      <c r="R20" s="111">
        <v>32000</v>
      </c>
      <c r="S20" s="111">
        <v>0</v>
      </c>
      <c r="T20" s="111">
        <v>0</v>
      </c>
      <c r="U20" s="69">
        <f>SUM(R20:T20)</f>
        <v>32000</v>
      </c>
      <c r="V20" s="111">
        <v>32000</v>
      </c>
      <c r="W20" s="111">
        <v>0</v>
      </c>
      <c r="X20" s="111">
        <v>0</v>
      </c>
      <c r="Y20" s="69">
        <f>SUM(V20:X20)</f>
        <v>32000</v>
      </c>
      <c r="Z20" s="111">
        <v>29224.15234567442</v>
      </c>
      <c r="AA20" s="112">
        <v>29224.15234567442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15058</v>
      </c>
      <c r="D21" s="90">
        <f t="shared" si="3"/>
        <v>18050</v>
      </c>
      <c r="E21" s="90">
        <f t="shared" si="3"/>
        <v>9</v>
      </c>
      <c r="F21" s="66">
        <f t="shared" si="3"/>
        <v>33117</v>
      </c>
      <c r="G21" s="90">
        <f t="shared" si="3"/>
        <v>24094</v>
      </c>
      <c r="H21" s="90">
        <f t="shared" si="3"/>
        <v>33117</v>
      </c>
      <c r="I21" s="90">
        <f t="shared" si="3"/>
        <v>48433129.22875014</v>
      </c>
      <c r="J21" s="90">
        <f t="shared" si="3"/>
        <v>1100619.8891305726</v>
      </c>
      <c r="K21" s="90">
        <f t="shared" si="3"/>
        <v>18501031.86243006</v>
      </c>
      <c r="L21" s="90">
        <f t="shared" si="3"/>
        <v>28495296.799513947</v>
      </c>
      <c r="M21" s="90">
        <f t="shared" si="3"/>
        <v>14219.1325</v>
      </c>
      <c r="N21" s="75">
        <f t="shared" si="3"/>
        <v>47010547.794444</v>
      </c>
      <c r="O21" s="90">
        <f t="shared" si="3"/>
        <v>1073689.0785535725</v>
      </c>
      <c r="P21" s="90">
        <f t="shared" si="3"/>
        <v>39093557.46476072</v>
      </c>
      <c r="Q21" s="90">
        <f t="shared" si="3"/>
        <v>38302090.67298938</v>
      </c>
      <c r="R21" s="90">
        <f t="shared" si="3"/>
        <v>12420506.610000005</v>
      </c>
      <c r="S21" s="90">
        <f t="shared" si="3"/>
        <v>17096573.969999984</v>
      </c>
      <c r="T21" s="90">
        <f t="shared" si="3"/>
        <v>31358.94</v>
      </c>
      <c r="U21" s="66">
        <f t="shared" si="3"/>
        <v>29548439.519999992</v>
      </c>
      <c r="V21" s="90">
        <f t="shared" si="3"/>
        <v>12379100.310000004</v>
      </c>
      <c r="W21" s="90">
        <f t="shared" si="3"/>
        <v>16956954.229999986</v>
      </c>
      <c r="X21" s="90">
        <f t="shared" si="3"/>
        <v>31358.94</v>
      </c>
      <c r="Y21" s="66">
        <f t="shared" si="3"/>
        <v>29367413.479999993</v>
      </c>
      <c r="Z21" s="90">
        <f t="shared" si="3"/>
        <v>25929995.236897036</v>
      </c>
      <c r="AA21" s="91">
        <f t="shared" si="3"/>
        <v>25732734.941465437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15058</v>
      </c>
      <c r="D22" s="93">
        <v>18050</v>
      </c>
      <c r="E22" s="93">
        <v>9</v>
      </c>
      <c r="F22" s="62">
        <f>SUM(C22:E22)</f>
        <v>33117</v>
      </c>
      <c r="G22" s="93">
        <v>24094</v>
      </c>
      <c r="H22" s="93">
        <f>F22</f>
        <v>33117</v>
      </c>
      <c r="I22" s="93">
        <v>48433129.22875014</v>
      </c>
      <c r="J22" s="93">
        <v>1100619.8891305726</v>
      </c>
      <c r="K22" s="93">
        <v>18501031.86243006</v>
      </c>
      <c r="L22" s="93">
        <v>28495296.799513947</v>
      </c>
      <c r="M22" s="93">
        <v>14219.1325</v>
      </c>
      <c r="N22" s="76">
        <f>SUM(K22:M22)</f>
        <v>47010547.794444</v>
      </c>
      <c r="O22" s="93">
        <v>1073689.0785535725</v>
      </c>
      <c r="P22" s="93">
        <v>39093557.46476072</v>
      </c>
      <c r="Q22" s="93">
        <v>38302090.67298938</v>
      </c>
      <c r="R22" s="93">
        <v>12420506.610000005</v>
      </c>
      <c r="S22" s="93">
        <v>17096573.969999984</v>
      </c>
      <c r="T22" s="93">
        <v>31358.94</v>
      </c>
      <c r="U22" s="62">
        <f>SUM(R22:T22)</f>
        <v>29548439.519999992</v>
      </c>
      <c r="V22" s="93">
        <v>12379100.310000004</v>
      </c>
      <c r="W22" s="93">
        <v>16956954.229999986</v>
      </c>
      <c r="X22" s="93">
        <v>31358.94</v>
      </c>
      <c r="Y22" s="62">
        <f>SUM(V22:X22)</f>
        <v>29367413.479999993</v>
      </c>
      <c r="Z22" s="93">
        <v>25929995.236897036</v>
      </c>
      <c r="AA22" s="94">
        <v>25732734.941465437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25660</v>
      </c>
      <c r="D24" s="114">
        <f t="shared" si="5"/>
        <v>1100220</v>
      </c>
      <c r="E24" s="114">
        <f t="shared" si="5"/>
        <v>875</v>
      </c>
      <c r="F24" s="70">
        <f t="shared" si="5"/>
        <v>1126755</v>
      </c>
      <c r="G24" s="114">
        <f t="shared" si="5"/>
        <v>133520</v>
      </c>
      <c r="H24" s="114">
        <f t="shared" si="5"/>
        <v>1126568</v>
      </c>
      <c r="I24" s="114">
        <f t="shared" si="5"/>
        <v>11289023.32375883</v>
      </c>
      <c r="J24" s="114">
        <f t="shared" si="5"/>
        <v>359481.12099976506</v>
      </c>
      <c r="K24" s="114">
        <f t="shared" si="5"/>
        <v>3559614.7260729847</v>
      </c>
      <c r="L24" s="114">
        <f t="shared" si="5"/>
        <v>7145971.246826664</v>
      </c>
      <c r="M24" s="114">
        <f t="shared" si="5"/>
        <v>365355.6119999983</v>
      </c>
      <c r="N24" s="15">
        <f t="shared" si="5"/>
        <v>11070941.584899645</v>
      </c>
      <c r="O24" s="114">
        <f t="shared" si="5"/>
        <v>359440.7642187651</v>
      </c>
      <c r="P24" s="114">
        <f t="shared" si="5"/>
        <v>10366678.50378988</v>
      </c>
      <c r="Q24" s="114">
        <f t="shared" si="5"/>
        <v>10006715.752971085</v>
      </c>
      <c r="R24" s="114">
        <f t="shared" si="5"/>
        <v>2253375.6455555554</v>
      </c>
      <c r="S24" s="114">
        <f t="shared" si="5"/>
        <v>2784399.6929738563</v>
      </c>
      <c r="T24" s="114">
        <f t="shared" si="5"/>
        <v>314894.12000000005</v>
      </c>
      <c r="U24" s="70">
        <f t="shared" si="5"/>
        <v>5352669.458529412</v>
      </c>
      <c r="V24" s="114">
        <f t="shared" si="5"/>
        <v>2249135.0855555553</v>
      </c>
      <c r="W24" s="114">
        <f t="shared" si="5"/>
        <v>2784399.6929738563</v>
      </c>
      <c r="X24" s="114">
        <f t="shared" si="5"/>
        <v>314894.12000000005</v>
      </c>
      <c r="Y24" s="70">
        <f t="shared" si="5"/>
        <v>5348428.898529412</v>
      </c>
      <c r="Z24" s="114">
        <f t="shared" si="5"/>
        <v>5502669.777139476</v>
      </c>
      <c r="AA24" s="115">
        <f t="shared" si="5"/>
        <v>5499059.217139476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10611</v>
      </c>
      <c r="D25" s="93">
        <v>1049542</v>
      </c>
      <c r="E25" s="93">
        <v>0</v>
      </c>
      <c r="F25" s="62">
        <f>SUM(C25:E25)</f>
        <v>1060153</v>
      </c>
      <c r="G25" s="93">
        <v>73549</v>
      </c>
      <c r="H25" s="93">
        <f>F25</f>
        <v>1060153</v>
      </c>
      <c r="I25" s="93">
        <v>2674588.1666666684</v>
      </c>
      <c r="J25" s="93">
        <v>0</v>
      </c>
      <c r="K25" s="93">
        <v>88692.00000000007</v>
      </c>
      <c r="L25" s="93">
        <v>2585896.1666666684</v>
      </c>
      <c r="M25" s="93">
        <v>0</v>
      </c>
      <c r="N25" s="76">
        <f>SUM(K25:M25)</f>
        <v>2674588.1666666684</v>
      </c>
      <c r="O25" s="93">
        <v>0</v>
      </c>
      <c r="P25" s="93">
        <v>2673145.672082724</v>
      </c>
      <c r="Q25" s="93">
        <v>2673145.672082724</v>
      </c>
      <c r="R25" s="93">
        <v>9033.255555555565</v>
      </c>
      <c r="S25" s="93">
        <v>320093.4729738565</v>
      </c>
      <c r="T25" s="93">
        <v>0</v>
      </c>
      <c r="U25" s="62">
        <f>SUM(R25:T25)</f>
        <v>329126.72852941207</v>
      </c>
      <c r="V25" s="93">
        <v>9033.255555555565</v>
      </c>
      <c r="W25" s="93">
        <v>320093.4729738565</v>
      </c>
      <c r="X25" s="93">
        <v>0</v>
      </c>
      <c r="Y25" s="62">
        <f>SUM(V25:X25)</f>
        <v>329126.72852941207</v>
      </c>
      <c r="Z25" s="93">
        <v>352221.1856535951</v>
      </c>
      <c r="AA25" s="94">
        <v>352221.1856535951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14863</v>
      </c>
      <c r="D26" s="129">
        <v>50678</v>
      </c>
      <c r="E26" s="129">
        <v>874</v>
      </c>
      <c r="F26" s="60">
        <f>SUM(C26:E26)</f>
        <v>66415</v>
      </c>
      <c r="G26" s="129">
        <v>59825</v>
      </c>
      <c r="H26" s="129">
        <f>F26</f>
        <v>66415</v>
      </c>
      <c r="I26" s="129">
        <v>7249131.26369316</v>
      </c>
      <c r="J26" s="129">
        <v>62613.564884765125</v>
      </c>
      <c r="K26" s="129">
        <v>2142789.5002779844</v>
      </c>
      <c r="L26" s="129">
        <v>4560075.080159995</v>
      </c>
      <c r="M26" s="129">
        <v>340355.6119999983</v>
      </c>
      <c r="N26" s="57">
        <f>SUM(K26:M26)</f>
        <v>7043220.192437977</v>
      </c>
      <c r="O26" s="129">
        <v>62573.20810376513</v>
      </c>
      <c r="P26" s="129">
        <v>6355248.609207156</v>
      </c>
      <c r="Q26" s="129">
        <v>6294224.95599774</v>
      </c>
      <c r="R26" s="129">
        <v>1889004.9299999997</v>
      </c>
      <c r="S26" s="129">
        <v>2464306.2199999997</v>
      </c>
      <c r="T26" s="129">
        <v>314894.12000000005</v>
      </c>
      <c r="U26" s="60">
        <f>SUM(R26:T26)</f>
        <v>4668205.27</v>
      </c>
      <c r="V26" s="129">
        <v>1884764.3699999996</v>
      </c>
      <c r="W26" s="129">
        <v>2464306.2199999997</v>
      </c>
      <c r="X26" s="129">
        <v>314894.12000000005</v>
      </c>
      <c r="Y26" s="60">
        <f>SUM(V26:X26)</f>
        <v>4663964.71</v>
      </c>
      <c r="Z26" s="129">
        <v>4707740.275484829</v>
      </c>
      <c r="AA26" s="130">
        <v>4703499.71548483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186</v>
      </c>
      <c r="D27" s="119">
        <v>0</v>
      </c>
      <c r="E27" s="119">
        <v>1</v>
      </c>
      <c r="F27" s="71">
        <f>SUM(C27:E27)</f>
        <v>187</v>
      </c>
      <c r="G27" s="119">
        <v>146</v>
      </c>
      <c r="H27" s="48"/>
      <c r="I27" s="119">
        <v>1365303.8933990002</v>
      </c>
      <c r="J27" s="119">
        <v>296867.5561149999</v>
      </c>
      <c r="K27" s="119">
        <v>1328133.225795</v>
      </c>
      <c r="L27" s="119">
        <v>0</v>
      </c>
      <c r="M27" s="119">
        <v>25000</v>
      </c>
      <c r="N27" s="83">
        <f>SUM(K27:M27)</f>
        <v>1353133.225795</v>
      </c>
      <c r="O27" s="119">
        <v>296867.5561149999</v>
      </c>
      <c r="P27" s="119">
        <v>1338284.2225000001</v>
      </c>
      <c r="Q27" s="119">
        <v>1039345.12489062</v>
      </c>
      <c r="R27" s="119">
        <v>355337.46000000014</v>
      </c>
      <c r="S27" s="119">
        <v>0</v>
      </c>
      <c r="T27" s="119">
        <v>0</v>
      </c>
      <c r="U27" s="71">
        <f>SUM(R27:T27)</f>
        <v>355337.46000000014</v>
      </c>
      <c r="V27" s="119">
        <v>355337.46000000014</v>
      </c>
      <c r="W27" s="119">
        <v>0</v>
      </c>
      <c r="X27" s="119">
        <v>0</v>
      </c>
      <c r="Y27" s="71">
        <f>SUM(V27:X27)</f>
        <v>355337.46000000014</v>
      </c>
      <c r="Z27" s="119">
        <v>442708.31600105134</v>
      </c>
      <c r="AA27" s="120">
        <v>443338.31600105134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>
        <v>0</v>
      </c>
      <c r="E29" s="14">
        <v>2</v>
      </c>
      <c r="F29" s="72">
        <f>SUM(C29:E29)</f>
        <v>3</v>
      </c>
      <c r="G29" s="14">
        <v>2</v>
      </c>
      <c r="H29" s="52">
        <f>F29</f>
        <v>3</v>
      </c>
      <c r="I29" s="14">
        <v>417189.913664</v>
      </c>
      <c r="J29" s="14">
        <v>376002.7412</v>
      </c>
      <c r="K29" s="14">
        <v>155906.513664</v>
      </c>
      <c r="L29" s="14">
        <v>0</v>
      </c>
      <c r="M29" s="14">
        <v>261283.4</v>
      </c>
      <c r="N29" s="84">
        <f>SUM(K29:M29)</f>
        <v>417189.913664</v>
      </c>
      <c r="O29" s="14">
        <v>376002.7412</v>
      </c>
      <c r="P29" s="14">
        <v>417189.913664</v>
      </c>
      <c r="Q29" s="14">
        <v>41187.172464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2059.3570769499725</v>
      </c>
      <c r="AA29" s="23">
        <v>2059.3570769499725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24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14.25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0.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3</v>
      </c>
      <c r="D33" s="111">
        <v>0</v>
      </c>
      <c r="E33" s="111">
        <v>0</v>
      </c>
      <c r="F33" s="69">
        <f>SUM(C33:E33)</f>
        <v>3</v>
      </c>
      <c r="G33" s="111">
        <v>2</v>
      </c>
      <c r="H33" s="111">
        <f>F33</f>
        <v>3</v>
      </c>
      <c r="I33" s="111">
        <v>44462.454463999995</v>
      </c>
      <c r="J33" s="111">
        <v>506.1782833333331</v>
      </c>
      <c r="K33" s="111">
        <v>44462.454463999995</v>
      </c>
      <c r="L33" s="111">
        <v>0</v>
      </c>
      <c r="M33" s="111">
        <v>0</v>
      </c>
      <c r="N33" s="82">
        <f>SUM(K33:M33)</f>
        <v>44462.454463999995</v>
      </c>
      <c r="O33" s="111">
        <v>506.1782833333331</v>
      </c>
      <c r="P33" s="111">
        <v>40996.90035899999</v>
      </c>
      <c r="Q33" s="111">
        <v>40490.72207566666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-956.5036993000003</v>
      </c>
      <c r="AA33" s="112">
        <v>-956.5036993000003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24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0.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6258</v>
      </c>
      <c r="D37" s="117">
        <v>320</v>
      </c>
      <c r="E37" s="117">
        <v>1</v>
      </c>
      <c r="F37" s="73">
        <f>SUM(C37:E37)</f>
        <v>6579</v>
      </c>
      <c r="G37" s="117">
        <v>1022</v>
      </c>
      <c r="H37" s="50"/>
      <c r="I37" s="117">
        <v>5131870.645217999</v>
      </c>
      <c r="J37" s="117">
        <v>904728.065918111</v>
      </c>
      <c r="K37" s="117">
        <v>4905483.20456199</v>
      </c>
      <c r="L37" s="117">
        <v>80044.91026799995</v>
      </c>
      <c r="M37" s="117">
        <v>141903.26928</v>
      </c>
      <c r="N37" s="85">
        <f>SUM(K37:M37)</f>
        <v>5127431.38410999</v>
      </c>
      <c r="O37" s="117">
        <v>893354.659518111</v>
      </c>
      <c r="P37" s="117">
        <v>4598188.144050999</v>
      </c>
      <c r="Q37" s="117">
        <v>3705031.240522121</v>
      </c>
      <c r="R37" s="117">
        <v>648510.6799999999</v>
      </c>
      <c r="S37" s="117">
        <v>33810.85</v>
      </c>
      <c r="T37" s="117">
        <v>0</v>
      </c>
      <c r="U37" s="73">
        <f>SUM(R37:T37)</f>
        <v>682321.5299999999</v>
      </c>
      <c r="V37" s="117">
        <v>498819.8849999999</v>
      </c>
      <c r="W37" s="117">
        <v>33810.85</v>
      </c>
      <c r="X37" s="117">
        <v>0</v>
      </c>
      <c r="Y37" s="73">
        <f>SUM(V37:X37)</f>
        <v>532630.7349999999</v>
      </c>
      <c r="Z37" s="117">
        <v>1288364.5729767012</v>
      </c>
      <c r="AA37" s="118">
        <v>975242.9110897011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13678</v>
      </c>
      <c r="D38" s="111">
        <v>116046</v>
      </c>
      <c r="E38" s="111">
        <v>60</v>
      </c>
      <c r="F38" s="69">
        <f>SUM(C38:E38)</f>
        <v>129784</v>
      </c>
      <c r="G38" s="111">
        <v>123834</v>
      </c>
      <c r="H38" s="51"/>
      <c r="I38" s="111">
        <v>57137625.15072232</v>
      </c>
      <c r="J38" s="111">
        <v>38712125.48902483</v>
      </c>
      <c r="K38" s="111">
        <v>38316612.64411521</v>
      </c>
      <c r="L38" s="111">
        <v>18406343.36969916</v>
      </c>
      <c r="M38" s="111">
        <v>96153.51896</v>
      </c>
      <c r="N38" s="82">
        <f>SUM(K38:M38)</f>
        <v>56819109.532774374</v>
      </c>
      <c r="O38" s="111">
        <v>38616771.21918614</v>
      </c>
      <c r="P38" s="111">
        <v>53181808.31293854</v>
      </c>
      <c r="Q38" s="111">
        <v>17712460.79375275</v>
      </c>
      <c r="R38" s="111">
        <v>5383631.25</v>
      </c>
      <c r="S38" s="111">
        <v>12980816.28000001</v>
      </c>
      <c r="T38" s="111">
        <v>3050</v>
      </c>
      <c r="U38" s="69">
        <f>SUM(R38:T38)</f>
        <v>18367497.53000001</v>
      </c>
      <c r="V38" s="111">
        <v>3445171.8099999996</v>
      </c>
      <c r="W38" s="111">
        <v>6046950.730000012</v>
      </c>
      <c r="X38" s="111">
        <v>3050</v>
      </c>
      <c r="Y38" s="69">
        <f>SUM(V38:X38)</f>
        <v>9495172.54000001</v>
      </c>
      <c r="Z38" s="111">
        <v>23045511.096623562</v>
      </c>
      <c r="AA38" s="112">
        <v>12965399.032001566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2</v>
      </c>
      <c r="D39" s="111">
        <v>0</v>
      </c>
      <c r="E39" s="111">
        <v>0</v>
      </c>
      <c r="F39" s="69">
        <f>SUM(C39:E39)</f>
        <v>2</v>
      </c>
      <c r="G39" s="111">
        <v>2</v>
      </c>
      <c r="H39" s="51"/>
      <c r="I39" s="111">
        <v>340552.32401800004</v>
      </c>
      <c r="J39" s="111">
        <v>328215.79696</v>
      </c>
      <c r="K39" s="111">
        <v>340552.32401800004</v>
      </c>
      <c r="L39" s="111">
        <v>0</v>
      </c>
      <c r="M39" s="111">
        <v>0</v>
      </c>
      <c r="N39" s="82">
        <f>SUM(K39:M39)</f>
        <v>340552.32401800004</v>
      </c>
      <c r="O39" s="111">
        <v>328215.79696</v>
      </c>
      <c r="P39" s="111">
        <v>339280.4702788088</v>
      </c>
      <c r="Q39" s="111">
        <v>6741.271634540346</v>
      </c>
      <c r="R39" s="111">
        <v>384533.01</v>
      </c>
      <c r="S39" s="111">
        <v>0</v>
      </c>
      <c r="T39" s="111">
        <v>0</v>
      </c>
      <c r="U39" s="69">
        <f>SUM(R39:T39)</f>
        <v>384533.01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384758.80975105</v>
      </c>
      <c r="AA39" s="112">
        <v>225.79975105001358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1773</v>
      </c>
      <c r="D40" s="90">
        <f>SUM(D41:D43)</f>
        <v>0</v>
      </c>
      <c r="E40" s="90">
        <f>SUM(E41:E43)</f>
        <v>6</v>
      </c>
      <c r="F40" s="66">
        <f>SUM(F41:F43)</f>
        <v>1779</v>
      </c>
      <c r="G40" s="90">
        <f>SUM(G41:G43)</f>
        <v>1016</v>
      </c>
      <c r="H40" s="51"/>
      <c r="I40" s="90">
        <f aca="true" t="shared" si="11" ref="I40:AA40">SUM(I41:I43)</f>
        <v>3456587.53923</v>
      </c>
      <c r="J40" s="90">
        <f t="shared" si="11"/>
        <v>1724954.6050621322</v>
      </c>
      <c r="K40" s="90">
        <f t="shared" si="11"/>
        <v>3427036.8605270004</v>
      </c>
      <c r="L40" s="90">
        <f t="shared" si="11"/>
        <v>0</v>
      </c>
      <c r="M40" s="90">
        <f t="shared" si="11"/>
        <v>6968</v>
      </c>
      <c r="N40" s="75">
        <f t="shared" si="11"/>
        <v>3434004.8605270004</v>
      </c>
      <c r="O40" s="90">
        <f t="shared" si="11"/>
        <v>1700458.753779132</v>
      </c>
      <c r="P40" s="90">
        <f t="shared" si="11"/>
        <v>2778527.9318897864</v>
      </c>
      <c r="Q40" s="90">
        <f t="shared" si="11"/>
        <v>1382363.3357054756</v>
      </c>
      <c r="R40" s="90">
        <f t="shared" si="11"/>
        <v>2459244.21</v>
      </c>
      <c r="S40" s="90">
        <f t="shared" si="11"/>
        <v>0</v>
      </c>
      <c r="T40" s="90">
        <f t="shared" si="11"/>
        <v>0</v>
      </c>
      <c r="U40" s="66">
        <f t="shared" si="11"/>
        <v>2459244.21</v>
      </c>
      <c r="V40" s="90">
        <f t="shared" si="11"/>
        <v>1372090.3450000002</v>
      </c>
      <c r="W40" s="90">
        <f t="shared" si="11"/>
        <v>0</v>
      </c>
      <c r="X40" s="90">
        <f t="shared" si="11"/>
        <v>0</v>
      </c>
      <c r="Y40" s="66">
        <f t="shared" si="11"/>
        <v>1372090.3450000002</v>
      </c>
      <c r="Z40" s="90">
        <f t="shared" si="11"/>
        <v>1605138.9629713374</v>
      </c>
      <c r="AA40" s="91">
        <f t="shared" si="11"/>
        <v>342967.4029713378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95</v>
      </c>
      <c r="D41" s="122">
        <v>0</v>
      </c>
      <c r="E41" s="122">
        <v>0</v>
      </c>
      <c r="F41" s="74">
        <f>SUM(C41:E41)</f>
        <v>95</v>
      </c>
      <c r="G41" s="122">
        <v>105</v>
      </c>
      <c r="H41" s="49"/>
      <c r="I41" s="122">
        <v>301695.657</v>
      </c>
      <c r="J41" s="122">
        <v>154275.5653662103</v>
      </c>
      <c r="K41" s="122">
        <v>296755.930972</v>
      </c>
      <c r="L41" s="122">
        <v>0</v>
      </c>
      <c r="M41" s="122">
        <v>0</v>
      </c>
      <c r="N41" s="86">
        <f>SUM(K41:M41)</f>
        <v>296755.930972</v>
      </c>
      <c r="O41" s="122">
        <v>152670.1604742103</v>
      </c>
      <c r="P41" s="122">
        <v>269441.117377</v>
      </c>
      <c r="Q41" s="122">
        <v>131672.16556875245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-1679.9030770605168</v>
      </c>
      <c r="AA41" s="123">
        <v>-1679.9030770605168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1512</v>
      </c>
      <c r="D42" s="129">
        <v>0</v>
      </c>
      <c r="E42" s="129">
        <v>6</v>
      </c>
      <c r="F42" s="60">
        <f>SUM(C42:E42)</f>
        <v>1518</v>
      </c>
      <c r="G42" s="129">
        <v>804</v>
      </c>
      <c r="H42" s="127"/>
      <c r="I42" s="129">
        <v>2030676.6428750001</v>
      </c>
      <c r="J42" s="129">
        <v>1025742.4719334956</v>
      </c>
      <c r="K42" s="129">
        <v>2020938.4283820002</v>
      </c>
      <c r="L42" s="129">
        <v>0</v>
      </c>
      <c r="M42" s="129">
        <v>6968</v>
      </c>
      <c r="N42" s="57">
        <f>SUM(K42:M42)</f>
        <v>2027906.4283820002</v>
      </c>
      <c r="O42" s="129">
        <v>1024369.2424354954</v>
      </c>
      <c r="P42" s="129">
        <v>1666724.5793769995</v>
      </c>
      <c r="Q42" s="129">
        <v>789726.2889660406</v>
      </c>
      <c r="R42" s="129">
        <v>2119957.81</v>
      </c>
      <c r="S42" s="129">
        <v>0</v>
      </c>
      <c r="T42" s="129">
        <v>0</v>
      </c>
      <c r="U42" s="60">
        <f>SUM(R42:T42)</f>
        <v>2119957.81</v>
      </c>
      <c r="V42" s="129">
        <v>1032803.9450000001</v>
      </c>
      <c r="W42" s="129">
        <v>0</v>
      </c>
      <c r="X42" s="129">
        <v>0</v>
      </c>
      <c r="Y42" s="60">
        <f>SUM(V42:X42)</f>
        <v>1032803.9450000001</v>
      </c>
      <c r="Z42" s="129">
        <v>1477690.5518267693</v>
      </c>
      <c r="AA42" s="130">
        <v>215519.32682676965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166</v>
      </c>
      <c r="D43" s="119">
        <v>0</v>
      </c>
      <c r="E43" s="119">
        <v>0</v>
      </c>
      <c r="F43" s="71">
        <f>SUM(C43:E43)</f>
        <v>166</v>
      </c>
      <c r="G43" s="119">
        <v>107</v>
      </c>
      <c r="H43" s="48"/>
      <c r="I43" s="119">
        <v>1124215.239355</v>
      </c>
      <c r="J43" s="119">
        <v>544936.5677624264</v>
      </c>
      <c r="K43" s="119">
        <v>1109342.501173</v>
      </c>
      <c r="L43" s="119">
        <v>0</v>
      </c>
      <c r="M43" s="119">
        <v>0</v>
      </c>
      <c r="N43" s="83">
        <f>SUM(K43:M43)</f>
        <v>1109342.501173</v>
      </c>
      <c r="O43" s="119">
        <v>523419.35086942633</v>
      </c>
      <c r="P43" s="119">
        <v>842362.2351357872</v>
      </c>
      <c r="Q43" s="119">
        <v>460964.8811706826</v>
      </c>
      <c r="R43" s="119">
        <v>339286.4</v>
      </c>
      <c r="S43" s="119">
        <v>0</v>
      </c>
      <c r="T43" s="119">
        <v>0</v>
      </c>
      <c r="U43" s="71">
        <f>SUM(R43:T43)</f>
        <v>339286.4</v>
      </c>
      <c r="V43" s="119">
        <v>339286.4</v>
      </c>
      <c r="W43" s="119">
        <v>0</v>
      </c>
      <c r="X43" s="119">
        <v>0</v>
      </c>
      <c r="Y43" s="71">
        <f>SUM(V43:X43)</f>
        <v>339286.4</v>
      </c>
      <c r="Z43" s="119">
        <v>129128.31422162867</v>
      </c>
      <c r="AA43" s="120">
        <v>129127.97922162864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4</v>
      </c>
      <c r="D44" s="111">
        <v>0</v>
      </c>
      <c r="E44" s="111">
        <v>0</v>
      </c>
      <c r="F44" s="69">
        <f>SUM(C44:E44)</f>
        <v>4</v>
      </c>
      <c r="G44" s="111">
        <v>4</v>
      </c>
      <c r="H44" s="51"/>
      <c r="I44" s="111">
        <v>228666.66999999998</v>
      </c>
      <c r="J44" s="111">
        <v>84333.341751</v>
      </c>
      <c r="K44" s="111">
        <v>228666.66999999998</v>
      </c>
      <c r="L44" s="111">
        <v>0</v>
      </c>
      <c r="M44" s="111">
        <v>0</v>
      </c>
      <c r="N44" s="82">
        <f>SUM(K44:M44)</f>
        <v>228666.66999999998</v>
      </c>
      <c r="O44" s="111">
        <v>84333.341751</v>
      </c>
      <c r="P44" s="111">
        <v>197862.76594860217</v>
      </c>
      <c r="Q44" s="111">
        <v>117650.71958851065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6814.206412449999</v>
      </c>
      <c r="AA44" s="112">
        <v>6814.206412449999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1112</v>
      </c>
      <c r="D45" s="114">
        <f>SUM(D46:D48)</f>
        <v>35983</v>
      </c>
      <c r="E45" s="114">
        <f>SUM(E46:E48)</f>
        <v>5</v>
      </c>
      <c r="F45" s="70">
        <f>SUM(F46:F48)</f>
        <v>37100</v>
      </c>
      <c r="G45" s="114">
        <f>SUM(G46:G48)</f>
        <v>42625</v>
      </c>
      <c r="H45" s="51"/>
      <c r="I45" s="114">
        <f aca="true" t="shared" si="13" ref="I45:AA45">SUM(I46:I48)</f>
        <v>11515118.784223</v>
      </c>
      <c r="J45" s="114">
        <f t="shared" si="13"/>
        <v>6636481.897291554</v>
      </c>
      <c r="K45" s="114">
        <f t="shared" si="13"/>
        <v>9416595.722648</v>
      </c>
      <c r="L45" s="114">
        <f t="shared" si="13"/>
        <v>1797029.5734670002</v>
      </c>
      <c r="M45" s="114">
        <f t="shared" si="13"/>
        <v>117074.99156000001</v>
      </c>
      <c r="N45" s="15">
        <f t="shared" si="13"/>
        <v>11330700.287675</v>
      </c>
      <c r="O45" s="114">
        <f t="shared" si="13"/>
        <v>6562709.591282554</v>
      </c>
      <c r="P45" s="114">
        <f t="shared" si="13"/>
        <v>11501696.056681</v>
      </c>
      <c r="Q45" s="114">
        <f t="shared" si="13"/>
        <v>5457957.7304453235</v>
      </c>
      <c r="R45" s="114">
        <f t="shared" si="13"/>
        <v>420453.83</v>
      </c>
      <c r="S45" s="114">
        <f t="shared" si="13"/>
        <v>420311.6900000002</v>
      </c>
      <c r="T45" s="114">
        <f t="shared" si="13"/>
        <v>0</v>
      </c>
      <c r="U45" s="70">
        <f t="shared" si="13"/>
        <v>840765.5200000001</v>
      </c>
      <c r="V45" s="114">
        <f t="shared" si="13"/>
        <v>188627.22999999998</v>
      </c>
      <c r="W45" s="114">
        <f t="shared" si="13"/>
        <v>420311.6900000002</v>
      </c>
      <c r="X45" s="114">
        <f t="shared" si="13"/>
        <v>0</v>
      </c>
      <c r="Y45" s="70">
        <f t="shared" si="13"/>
        <v>608938.9200000002</v>
      </c>
      <c r="Z45" s="114">
        <f t="shared" si="13"/>
        <v>-558880.9651811845</v>
      </c>
      <c r="AA45" s="115">
        <f t="shared" si="13"/>
        <v>701653.4348188156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208</v>
      </c>
      <c r="D46" s="132">
        <v>49</v>
      </c>
      <c r="E46" s="132">
        <v>0</v>
      </c>
      <c r="F46" s="61">
        <f>SUM(C46:E46)</f>
        <v>257</v>
      </c>
      <c r="G46" s="132">
        <v>530</v>
      </c>
      <c r="H46" s="49"/>
      <c r="I46" s="132">
        <v>1363566.5011699996</v>
      </c>
      <c r="J46" s="132">
        <v>441941.815772</v>
      </c>
      <c r="K46" s="132">
        <v>1250111.7295319997</v>
      </c>
      <c r="L46" s="132">
        <v>12402.751403</v>
      </c>
      <c r="M46" s="132">
        <v>0</v>
      </c>
      <c r="N46" s="58">
        <f>SUM(K46:M46)</f>
        <v>1262514.4809349997</v>
      </c>
      <c r="O46" s="132">
        <v>411780.915772</v>
      </c>
      <c r="P46" s="132">
        <v>1236504.8851129988</v>
      </c>
      <c r="Q46" s="132">
        <v>790417.4557771245</v>
      </c>
      <c r="R46" s="132">
        <v>243695.27000000002</v>
      </c>
      <c r="S46" s="132">
        <v>6000</v>
      </c>
      <c r="T46" s="132">
        <v>0</v>
      </c>
      <c r="U46" s="61">
        <f>SUM(R46:T46)</f>
        <v>249695.27000000002</v>
      </c>
      <c r="V46" s="132">
        <v>11868.670000000013</v>
      </c>
      <c r="W46" s="132">
        <v>6000</v>
      </c>
      <c r="X46" s="132">
        <v>0</v>
      </c>
      <c r="Y46" s="61">
        <f>SUM(V46:X46)</f>
        <v>17868.670000000013</v>
      </c>
      <c r="Z46" s="132">
        <v>227793.96322494998</v>
      </c>
      <c r="AA46" s="133">
        <v>17583.363224949986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141</v>
      </c>
      <c r="D47" s="96">
        <v>0</v>
      </c>
      <c r="E47" s="96">
        <v>0</v>
      </c>
      <c r="F47" s="63">
        <f>SUM(C47:E47)</f>
        <v>141</v>
      </c>
      <c r="G47" s="96">
        <v>132</v>
      </c>
      <c r="H47" s="127"/>
      <c r="I47" s="96">
        <v>629066.8411870003</v>
      </c>
      <c r="J47" s="96">
        <v>112043.90301966664</v>
      </c>
      <c r="K47" s="96">
        <v>617218.3869100002</v>
      </c>
      <c r="L47" s="96">
        <v>0</v>
      </c>
      <c r="M47" s="96">
        <v>0</v>
      </c>
      <c r="N47" s="77">
        <f>SUM(K47:M47)</f>
        <v>617218.3869100002</v>
      </c>
      <c r="O47" s="96">
        <v>111171.14351166665</v>
      </c>
      <c r="P47" s="96">
        <v>1003172.6928650006</v>
      </c>
      <c r="Q47" s="96">
        <v>857815.1072228244</v>
      </c>
      <c r="R47" s="96">
        <v>216.39</v>
      </c>
      <c r="S47" s="96">
        <v>0</v>
      </c>
      <c r="T47" s="96">
        <v>0</v>
      </c>
      <c r="U47" s="63">
        <f>SUM(R47:T47)</f>
        <v>216.39</v>
      </c>
      <c r="V47" s="96">
        <v>216.39</v>
      </c>
      <c r="W47" s="96">
        <v>0</v>
      </c>
      <c r="X47" s="96">
        <v>0</v>
      </c>
      <c r="Y47" s="63">
        <f>SUM(V47:X47)</f>
        <v>216.39</v>
      </c>
      <c r="Z47" s="96">
        <v>-12111.957875649978</v>
      </c>
      <c r="AA47" s="97">
        <v>-12111.957875649978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763</v>
      </c>
      <c r="D48" s="119">
        <v>35934</v>
      </c>
      <c r="E48" s="119">
        <v>5</v>
      </c>
      <c r="F48" s="71">
        <f>SUM(C48:E48)</f>
        <v>36702</v>
      </c>
      <c r="G48" s="119">
        <v>41963</v>
      </c>
      <c r="H48" s="127"/>
      <c r="I48" s="119">
        <v>9522485.441866</v>
      </c>
      <c r="J48" s="119">
        <v>6082496.178499888</v>
      </c>
      <c r="K48" s="119">
        <v>7549265.606206</v>
      </c>
      <c r="L48" s="119">
        <v>1784626.8220640002</v>
      </c>
      <c r="M48" s="119">
        <v>117074.99156000001</v>
      </c>
      <c r="N48" s="83">
        <f>SUM(K48:M48)</f>
        <v>9450967.419830002</v>
      </c>
      <c r="O48" s="119">
        <v>6039757.531998888</v>
      </c>
      <c r="P48" s="119">
        <v>9262018.478703</v>
      </c>
      <c r="Q48" s="119">
        <v>3809725.167445375</v>
      </c>
      <c r="R48" s="119">
        <v>176542.16999999998</v>
      </c>
      <c r="S48" s="119">
        <v>414311.6900000002</v>
      </c>
      <c r="T48" s="119">
        <v>0</v>
      </c>
      <c r="U48" s="71">
        <f>SUM(R48:T48)</f>
        <v>590853.8600000001</v>
      </c>
      <c r="V48" s="119">
        <v>176542.16999999998</v>
      </c>
      <c r="W48" s="119">
        <v>414311.6900000002</v>
      </c>
      <c r="X48" s="119">
        <v>0</v>
      </c>
      <c r="Y48" s="71">
        <f>SUM(V48:X48)</f>
        <v>590853.8600000001</v>
      </c>
      <c r="Z48" s="119">
        <v>-774562.9705304845</v>
      </c>
      <c r="AA48" s="120">
        <v>696182.0294695155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3.5" thickBot="1">
      <c r="A50" s="261" t="s">
        <v>69</v>
      </c>
      <c r="B50" s="262"/>
      <c r="C50" s="38">
        <f>C11+C16+C17+C20+C21+C24+C28+C29+C30+C33+C34+C37+C38+C39+C40+C44+C45+C49</f>
        <v>107048</v>
      </c>
      <c r="D50" s="15">
        <f aca="true" t="shared" si="15" ref="D50:AL50">D11+D16+D17+D20+D21+D24+D28+D29+D30+D33+D34+D37+D38+D39+D40+D44+D45+D49</f>
        <v>2082499</v>
      </c>
      <c r="E50" s="15">
        <f t="shared" si="15"/>
        <v>978</v>
      </c>
      <c r="F50" s="15">
        <f t="shared" si="15"/>
        <v>2190525</v>
      </c>
      <c r="G50" s="15">
        <f t="shared" si="15"/>
        <v>1245557</v>
      </c>
      <c r="H50" s="15">
        <f t="shared" si="15"/>
        <v>1159691</v>
      </c>
      <c r="I50" s="15">
        <f t="shared" si="15"/>
        <v>170093712.6450943</v>
      </c>
      <c r="J50" s="15">
        <f t="shared" si="15"/>
        <v>53133536.19171596</v>
      </c>
      <c r="K50" s="15">
        <f t="shared" si="15"/>
        <v>81411601.88662916</v>
      </c>
      <c r="L50" s="15">
        <f t="shared" si="15"/>
        <v>85362416.52800478</v>
      </c>
      <c r="M50" s="15">
        <f t="shared" si="15"/>
        <v>1005556.2087999983</v>
      </c>
      <c r="N50" s="15">
        <f t="shared" si="15"/>
        <v>167779574.62343392</v>
      </c>
      <c r="O50" s="15">
        <f t="shared" si="15"/>
        <v>52886941.875865266</v>
      </c>
      <c r="P50" s="15">
        <f t="shared" si="15"/>
        <v>154084856.35287264</v>
      </c>
      <c r="Q50" s="15">
        <f t="shared" si="15"/>
        <v>105634828.57088101</v>
      </c>
      <c r="R50" s="15">
        <f t="shared" si="15"/>
        <v>24386262.54555556</v>
      </c>
      <c r="S50" s="15">
        <f t="shared" si="15"/>
        <v>46274990.96297383</v>
      </c>
      <c r="T50" s="15">
        <f t="shared" si="15"/>
        <v>349303.06000000006</v>
      </c>
      <c r="U50" s="15">
        <f t="shared" si="15"/>
        <v>71010556.56852938</v>
      </c>
      <c r="V50" s="15">
        <f t="shared" si="15"/>
        <v>20354551.797055557</v>
      </c>
      <c r="W50" s="15">
        <f t="shared" si="15"/>
        <v>38309554.95897383</v>
      </c>
      <c r="X50" s="15">
        <f t="shared" si="15"/>
        <v>349303.06000000006</v>
      </c>
      <c r="Y50" s="15">
        <f t="shared" si="15"/>
        <v>59013409.8160294</v>
      </c>
      <c r="Z50" s="15">
        <f t="shared" si="15"/>
        <v>73444390.98968354</v>
      </c>
      <c r="AA50" s="16">
        <f t="shared" si="15"/>
        <v>60809600.34245525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Tea Shavidze</cp:lastModifiedBy>
  <cp:lastPrinted>2017-10-18T12:38:28Z</cp:lastPrinted>
  <dcterms:created xsi:type="dcterms:W3CDTF">1996-10-14T23:33:28Z</dcterms:created>
  <dcterms:modified xsi:type="dcterms:W3CDTF">2024-03-21T08:37:57Z</dcterms:modified>
  <cp:category/>
  <cp:version/>
  <cp:contentType/>
  <cp:contentStatus/>
</cp:coreProperties>
</file>